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ホームページデータ\４電力HP公告\"/>
    </mc:Choice>
  </mc:AlternateContent>
  <bookViews>
    <workbookView xWindow="-12" yWindow="-12" windowWidth="10320" windowHeight="8100"/>
  </bookViews>
  <sheets>
    <sheet name="積算内訳書" sheetId="1" r:id="rId1"/>
  </sheets>
  <calcPr calcId="152511"/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L19" i="1"/>
  <c r="L20" i="1"/>
  <c r="L21" i="1"/>
  <c r="L22" i="1"/>
  <c r="L23" i="1"/>
  <c r="L12" i="1"/>
  <c r="H17" i="1" l="1"/>
  <c r="H16" i="1"/>
  <c r="H15" i="1"/>
  <c r="I23" i="1"/>
  <c r="I22" i="1"/>
  <c r="I21" i="1"/>
  <c r="I20" i="1"/>
  <c r="I19" i="1"/>
  <c r="I18" i="1"/>
  <c r="I14" i="1"/>
  <c r="I13" i="1"/>
  <c r="I12" i="1"/>
  <c r="M12" i="1"/>
  <c r="O12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M13" i="1"/>
  <c r="M14" i="1"/>
  <c r="M15" i="1"/>
  <c r="M16" i="1"/>
  <c r="M17" i="1"/>
  <c r="M18" i="1"/>
  <c r="M19" i="1"/>
  <c r="M20" i="1"/>
  <c r="M21" i="1"/>
  <c r="M22" i="1"/>
  <c r="M23" i="1"/>
  <c r="E24" i="1"/>
  <c r="O16" i="1" l="1"/>
  <c r="O17" i="1"/>
  <c r="O18" i="1"/>
  <c r="O19" i="1"/>
  <c r="O13" i="1"/>
  <c r="O21" i="1"/>
  <c r="O14" i="1"/>
  <c r="O22" i="1"/>
  <c r="O15" i="1"/>
  <c r="O23" i="1"/>
  <c r="F24" i="1"/>
  <c r="M27" i="1" s="1"/>
  <c r="O20" i="1"/>
  <c r="O24" i="1" l="1"/>
</calcChain>
</file>

<file path=xl/sharedStrings.xml><?xml version="1.0" encoding="utf-8"?>
<sst xmlns="http://schemas.openxmlformats.org/spreadsheetml/2006/main" count="76" uniqueCount="70">
  <si>
    <t>月</t>
    <rPh sb="0" eb="1">
      <t>ツキ</t>
    </rPh>
    <phoneticPr fontId="1"/>
  </si>
  <si>
    <t>年</t>
    <rPh sb="0" eb="1">
      <t>ネン</t>
    </rPh>
    <phoneticPr fontId="1"/>
  </si>
  <si>
    <t>契約電力</t>
    <rPh sb="0" eb="2">
      <t>ケイヤク</t>
    </rPh>
    <rPh sb="2" eb="4">
      <t>デンリョク</t>
    </rPh>
    <phoneticPr fontId="1"/>
  </si>
  <si>
    <t>（kWh）</t>
    <phoneticPr fontId="1"/>
  </si>
  <si>
    <t>力率</t>
    <rPh sb="0" eb="2">
      <t>リキリツ</t>
    </rPh>
    <phoneticPr fontId="1"/>
  </si>
  <si>
    <t>合計</t>
    <rPh sb="0" eb="2">
      <t>ゴウケイ</t>
    </rPh>
    <phoneticPr fontId="1"/>
  </si>
  <si>
    <t>再エネ
発電促進
賦課金</t>
    <phoneticPr fontId="1"/>
  </si>
  <si>
    <t>基本料金単価ａ</t>
    <rPh sb="0" eb="2">
      <t>キホン</t>
    </rPh>
    <rPh sb="2" eb="4">
      <t>リョウキン</t>
    </rPh>
    <rPh sb="4" eb="6">
      <t>タンカ</t>
    </rPh>
    <phoneticPr fontId="1"/>
  </si>
  <si>
    <t>電気
料金
単価
ｂ</t>
    <rPh sb="0" eb="2">
      <t>デンキ</t>
    </rPh>
    <rPh sb="3" eb="5">
      <t>リョウキン</t>
    </rPh>
    <rPh sb="6" eb="8">
      <t>タンカ</t>
    </rPh>
    <phoneticPr fontId="1"/>
  </si>
  <si>
    <t>予定使用
電力量</t>
    <rPh sb="0" eb="2">
      <t>ヨテイ</t>
    </rPh>
    <rPh sb="2" eb="4">
      <t>シヨウ</t>
    </rPh>
    <rPh sb="5" eb="7">
      <t>デンリョク</t>
    </rPh>
    <rPh sb="7" eb="8">
      <t>リョウ</t>
    </rPh>
    <phoneticPr fontId="1"/>
  </si>
  <si>
    <t>（kWh）</t>
    <phoneticPr fontId="1"/>
  </si>
  <si>
    <t>（%）</t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</si>
  <si>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</si>
  <si>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</si>
  <si>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</si>
  <si>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</si>
  <si>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</si>
  <si>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</si>
  <si>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</si>
  <si>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</si>
  <si>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</si>
  <si>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1"/>
  </si>
  <si>
    <t>2月</t>
    <phoneticPr fontId="1"/>
  </si>
  <si>
    <t>3月</t>
    <phoneticPr fontId="1"/>
  </si>
  <si>
    <t>　　　　　　</t>
    <phoneticPr fontId="1"/>
  </si>
  <si>
    <t>円／kWh</t>
    <rPh sb="0" eb="1">
      <t>エン</t>
    </rPh>
    <phoneticPr fontId="1"/>
  </si>
  <si>
    <t>入札額</t>
    <rPh sb="0" eb="2">
      <t>ニュウサツ</t>
    </rPh>
    <rPh sb="2" eb="3">
      <t>ガク</t>
    </rPh>
    <phoneticPr fontId="1"/>
  </si>
  <si>
    <t>(円）</t>
    <rPh sb="1" eb="2">
      <t>エン</t>
    </rPh>
    <phoneticPr fontId="1"/>
  </si>
  <si>
    <t>(円）①</t>
    <rPh sb="1" eb="2">
      <t>エン</t>
    </rPh>
    <phoneticPr fontId="1"/>
  </si>
  <si>
    <t>(円）②</t>
    <rPh sb="1" eb="2">
      <t>エン</t>
    </rPh>
    <phoneticPr fontId="1"/>
  </si>
  <si>
    <t>(円）③</t>
    <rPh sb="1" eb="2">
      <t>エン</t>
    </rPh>
    <phoneticPr fontId="1"/>
  </si>
  <si>
    <t>(円）④</t>
    <rPh sb="1" eb="2">
      <t>エン</t>
    </rPh>
    <phoneticPr fontId="1"/>
  </si>
  <si>
    <t>(円）⑤</t>
    <rPh sb="1" eb="2">
      <t>エン</t>
    </rPh>
    <phoneticPr fontId="1"/>
  </si>
  <si>
    <t>(円）⑥</t>
    <rPh sb="1" eb="2">
      <t>エン</t>
    </rPh>
    <phoneticPr fontId="1"/>
  </si>
  <si>
    <t>(円）⑦</t>
    <rPh sb="1" eb="2">
      <t>エン</t>
    </rPh>
    <phoneticPr fontId="1"/>
  </si>
  <si>
    <t>(円）⑧</t>
    <rPh sb="1" eb="2">
      <t>エン</t>
    </rPh>
    <phoneticPr fontId="1"/>
  </si>
  <si>
    <t>再エネ単価</t>
    <rPh sb="0" eb="1">
      <t>サイ</t>
    </rPh>
    <rPh sb="3" eb="5">
      <t>タンカ</t>
    </rPh>
    <phoneticPr fontId="1"/>
  </si>
  <si>
    <t>商号又は名称</t>
    <phoneticPr fontId="1"/>
  </si>
  <si>
    <t>・単価は税込で小数点以下第２位までとし、その端数を切り捨てます。</t>
    <rPh sb="4" eb="6">
      <t>ゼイコミ</t>
    </rPh>
    <phoneticPr fontId="1"/>
  </si>
  <si>
    <t>合計
①～⑧の計</t>
    <rPh sb="0" eb="2">
      <t>ゴウケイ</t>
    </rPh>
    <rPh sb="7" eb="8">
      <t>ケイ</t>
    </rPh>
    <phoneticPr fontId="1"/>
  </si>
  <si>
    <t>基本料金
ａの額</t>
    <rPh sb="0" eb="2">
      <t>キホン</t>
    </rPh>
    <rPh sb="2" eb="4">
      <t>リョウキン</t>
    </rPh>
    <rPh sb="7" eb="8">
      <t>ガク</t>
    </rPh>
    <phoneticPr fontId="1"/>
  </si>
  <si>
    <t>円／kW</t>
    <rPh sb="0" eb="1">
      <t>エン</t>
    </rPh>
    <phoneticPr fontId="1"/>
  </si>
  <si>
    <t>入札額(税抜き)</t>
    <rPh sb="0" eb="2">
      <t>ニュウサツ</t>
    </rPh>
    <rPh sb="2" eb="3">
      <t>ガク</t>
    </rPh>
    <rPh sb="4" eb="5">
      <t>ゼイ</t>
    </rPh>
    <rPh sb="5" eb="6">
      <t>ヌ</t>
    </rPh>
    <phoneticPr fontId="1"/>
  </si>
  <si>
    <t>常時力率修正額</t>
    <rPh sb="0" eb="2">
      <t>ジョウジ</t>
    </rPh>
    <rPh sb="2" eb="4">
      <t>リキリツ</t>
    </rPh>
    <rPh sb="4" eb="6">
      <t>シュウセイ</t>
    </rPh>
    <rPh sb="6" eb="7">
      <t>ガク</t>
    </rPh>
    <phoneticPr fontId="1"/>
  </si>
  <si>
    <t>燃料費調整額</t>
    <rPh sb="0" eb="3">
      <t>ネンリョウヒ</t>
    </rPh>
    <rPh sb="3" eb="5">
      <t>チョウセイ</t>
    </rPh>
    <rPh sb="5" eb="6">
      <t>ガク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</si>
  <si>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</si>
  <si>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夏季</t>
    <rPh sb="0" eb="2">
      <t>カキ</t>
    </rPh>
    <phoneticPr fontId="1"/>
  </si>
  <si>
    <t>その他季</t>
    <rPh sb="2" eb="3">
      <t>タ</t>
    </rPh>
    <rPh sb="3" eb="4">
      <t>キ</t>
    </rPh>
    <phoneticPr fontId="1"/>
  </si>
  <si>
    <t>※常用自家発電設備不使用月（デマンド超過月）</t>
    <rPh sb="18" eb="20">
      <t>チョウカ</t>
    </rPh>
    <rPh sb="20" eb="21">
      <t>ツキ</t>
    </rPh>
    <phoneticPr fontId="1"/>
  </si>
  <si>
    <t>⑤</t>
    <phoneticPr fontId="1"/>
  </si>
  <si>
    <t>⑥</t>
    <phoneticPr fontId="1"/>
  </si>
  <si>
    <t>＝使用電力×再エネ単価</t>
    <rPh sb="1" eb="3">
      <t>シヨウ</t>
    </rPh>
    <rPh sb="3" eb="5">
      <t>デンリョク</t>
    </rPh>
    <rPh sb="6" eb="7">
      <t>サイ</t>
    </rPh>
    <rPh sb="9" eb="11">
      <t>タンカ</t>
    </rPh>
    <phoneticPr fontId="1"/>
  </si>
  <si>
    <t>=使用電力×③単価</t>
    <rPh sb="1" eb="3">
      <t>シヨウ</t>
    </rPh>
    <phoneticPr fontId="1"/>
  </si>
  <si>
    <t>=使用電力×④単価</t>
    <rPh sb="1" eb="3">
      <t>シヨウ</t>
    </rPh>
    <phoneticPr fontId="1"/>
  </si>
  <si>
    <t>=基本料金単価×契約電力</t>
    <rPh sb="5" eb="7">
      <t>タンカ</t>
    </rPh>
    <phoneticPr fontId="1"/>
  </si>
  <si>
    <t>・夏季は７月１日から９月３０日までとします。　　</t>
    <phoneticPr fontId="1"/>
  </si>
  <si>
    <t>③夏季</t>
    <rPh sb="1" eb="3">
      <t>カキ</t>
    </rPh>
    <phoneticPr fontId="1"/>
  </si>
  <si>
    <t>④その他季</t>
    <rPh sb="3" eb="4">
      <t>タ</t>
    </rPh>
    <rPh sb="4" eb="5">
      <t>キ</t>
    </rPh>
    <phoneticPr fontId="1"/>
  </si>
  <si>
    <t>電力量料金ｂ
夏季</t>
    <rPh sb="0" eb="2">
      <t>デンリョク</t>
    </rPh>
    <rPh sb="2" eb="3">
      <t>リョウ</t>
    </rPh>
    <rPh sb="3" eb="5">
      <t>リョウキン</t>
    </rPh>
    <rPh sb="7" eb="8">
      <t>ナツ</t>
    </rPh>
    <rPh sb="8" eb="9">
      <t>キ</t>
    </rPh>
    <phoneticPr fontId="1"/>
  </si>
  <si>
    <t>電力量料金ｂ
その他季</t>
    <rPh sb="0" eb="2">
      <t>デンリョク</t>
    </rPh>
    <rPh sb="2" eb="3">
      <t>リョウ</t>
    </rPh>
    <rPh sb="3" eb="5">
      <t>リョウキン</t>
    </rPh>
    <rPh sb="9" eb="10">
      <t>タ</t>
    </rPh>
    <rPh sb="10" eb="11">
      <t>キ</t>
    </rPh>
    <phoneticPr fontId="1"/>
  </si>
  <si>
    <t>電気
料金
単価ｂ</t>
    <rPh sb="0" eb="2">
      <t>デンキ</t>
    </rPh>
    <rPh sb="3" eb="5">
      <t>リョウキン</t>
    </rPh>
    <rPh sb="6" eb="8">
      <t>タンカ</t>
    </rPh>
    <phoneticPr fontId="1"/>
  </si>
  <si>
    <t>自家発補給契約</t>
    <rPh sb="0" eb="3">
      <t>ジカハツ</t>
    </rPh>
    <rPh sb="3" eb="5">
      <t>ホキュウ</t>
    </rPh>
    <rPh sb="5" eb="7">
      <t>ケイヤク</t>
    </rPh>
    <phoneticPr fontId="1"/>
  </si>
  <si>
    <t>電力量料金ｃ※</t>
    <phoneticPr fontId="1"/>
  </si>
  <si>
    <t>※無ければ不要</t>
    <rPh sb="1" eb="2">
      <t>ナ</t>
    </rPh>
    <rPh sb="5" eb="7">
      <t>フヨウ</t>
    </rPh>
    <phoneticPr fontId="1"/>
  </si>
  <si>
    <t>入札積算内訳書（サンプル）</t>
    <rPh sb="0" eb="2">
      <t>ニュウサツ</t>
    </rPh>
    <rPh sb="2" eb="4">
      <t>セキサン</t>
    </rPh>
    <rPh sb="4" eb="7">
      <t>ウチワケショ</t>
    </rPh>
    <phoneticPr fontId="1"/>
  </si>
  <si>
    <t>＝基本料金×（85%-力率）</t>
    <rPh sb="1" eb="3">
      <t>キホン</t>
    </rPh>
    <rPh sb="3" eb="5">
      <t>リョウキン</t>
    </rPh>
    <rPh sb="11" eb="13">
      <t>リキリツ</t>
    </rPh>
    <phoneticPr fontId="1"/>
  </si>
  <si>
    <t>8.34で積算</t>
    <rPh sb="4" eb="6">
      <t>セキサン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</si>
  <si>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</si>
  <si>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</si>
  <si>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電力量料金ｄ※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</si>
</sst>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0_ "/>
    <numFmt numFmtId="178" formatCode="###,###,###"/>
    <numFmt numFmtId="179" formatCode="#,##0.00_);[Red]\(#,##0.00\)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7" fontId="3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8" fontId="3" fillId="0" borderId="6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3" fontId="9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>
      <alignment vertical="center"/>
    </xf>
    <xf numFmtId="179" fontId="3" fillId="0" borderId="1" xfId="0" applyNumberFormat="1" applyFont="1" applyBorder="1">
      <alignment vertical="center"/>
    </xf>
    <xf numFmtId="0" fontId="8" fillId="0" borderId="0" xfId="0" quotePrefix="1" applyFont="1">
      <alignment vertical="center"/>
    </xf>
    <xf numFmtId="179" fontId="3" fillId="2" borderId="1" xfId="0" applyNumberFormat="1" applyFont="1" applyFill="1" applyBorder="1">
      <alignment vertical="center"/>
    </xf>
    <xf numFmtId="0" fontId="8" fillId="0" borderId="0" xfId="0" quotePrefix="1" applyFont="1" applyAlignment="1">
      <alignment horizontal="right" vertical="center"/>
    </xf>
    <xf numFmtId="0" fontId="8" fillId="0" borderId="0" xfId="0" quotePrefix="1" applyFont="1" applyAlignment="1">
      <alignment horizontal="left" vertical="center"/>
    </xf>
    <xf numFmtId="0" fontId="3" fillId="0" borderId="3" xfId="0" applyFont="1" applyBorder="1">
      <alignment vertical="center"/>
    </xf>
    <xf numFmtId="9" fontId="3" fillId="2" borderId="1" xfId="1" applyFont="1" applyFill="1" applyBorder="1">
      <alignment vertical="center"/>
    </xf>
    <xf numFmtId="0" fontId="10" fillId="0" borderId="0" xfId="0" applyFont="1">
      <alignment vertical="center"/>
    </xf>
    <xf numFmtId="0" fontId="8" fillId="0" borderId="18" xfId="0" quotePrefix="1" applyFont="1" applyBorder="1">
      <alignment vertical="center"/>
    </xf>
    <xf numFmtId="0" fontId="11" fillId="0" borderId="6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90" zoomScaleNormal="90" workbookViewId="0">
      <selection activeCell="J3" sqref="J3:L3"/>
    </sheetView>
  </sheetViews>
  <sheetFormatPr defaultColWidth="9" defaultRowHeight="13.2" x14ac:dyDescent="0.2"/>
  <cols>
    <col min="1" max="1" width="9.109375" style="1" customWidth="1"/>
    <col min="2" max="2" width="11.6640625" style="1" customWidth="1"/>
    <col min="3" max="3" width="9" style="1"/>
    <col min="4" max="4" width="5.21875" style="1" customWidth="1"/>
    <col min="5" max="5" width="11.6640625" style="1" customWidth="1"/>
    <col min="6" max="10" width="13.88671875" style="1" bestFit="1" customWidth="1"/>
    <col min="11" max="11" width="13.88671875" style="1" customWidth="1"/>
    <col min="12" max="13" width="16.6640625" style="1" customWidth="1"/>
    <col min="14" max="14" width="13.88671875" style="1" bestFit="1" customWidth="1"/>
    <col min="15" max="15" width="13" style="1" bestFit="1" customWidth="1"/>
    <col min="16" max="16384" width="9" style="1"/>
  </cols>
  <sheetData>
    <row r="1" spans="1:15" ht="14.4" x14ac:dyDescent="0.2">
      <c r="A1" s="10" t="s">
        <v>64</v>
      </c>
      <c r="C1" s="21"/>
      <c r="D1" s="21"/>
    </row>
    <row r="2" spans="1:15" x14ac:dyDescent="0.2">
      <c r="M2" s="38" t="s">
        <v>45</v>
      </c>
      <c r="N2" s="38"/>
    </row>
    <row r="3" spans="1:15" ht="14.4" x14ac:dyDescent="0.2">
      <c r="A3" s="39" t="s">
        <v>7</v>
      </c>
      <c r="B3" s="40"/>
      <c r="C3" s="44"/>
      <c r="D3" s="44"/>
      <c r="E3" s="24" t="s">
        <v>41</v>
      </c>
      <c r="F3" s="7"/>
      <c r="I3" s="1" t="s">
        <v>37</v>
      </c>
      <c r="J3" s="52"/>
      <c r="K3" s="52"/>
      <c r="L3" s="52"/>
    </row>
    <row r="4" spans="1:15" ht="14.4" x14ac:dyDescent="0.2">
      <c r="A4" s="41" t="s">
        <v>8</v>
      </c>
      <c r="B4" s="2" t="s">
        <v>56</v>
      </c>
      <c r="C4" s="44"/>
      <c r="D4" s="44"/>
      <c r="E4" s="49" t="s">
        <v>25</v>
      </c>
      <c r="F4" s="7"/>
    </row>
    <row r="5" spans="1:15" ht="14.4" x14ac:dyDescent="0.2">
      <c r="A5" s="42"/>
      <c r="B5" s="2" t="s">
        <v>57</v>
      </c>
      <c r="C5" s="44"/>
      <c r="D5" s="44"/>
      <c r="E5" s="42"/>
      <c r="F5" s="7"/>
    </row>
    <row r="6" spans="1:15" ht="14.4" x14ac:dyDescent="0.2">
      <c r="A6" s="42"/>
      <c r="B6" s="2" t="s">
        <v>49</v>
      </c>
      <c r="C6" s="44"/>
      <c r="D6" s="44"/>
      <c r="E6" s="42"/>
      <c r="F6" s="7"/>
    </row>
    <row r="7" spans="1:15" ht="14.4" x14ac:dyDescent="0.2">
      <c r="A7" s="43"/>
      <c r="B7" s="2" t="s">
        <v>50</v>
      </c>
      <c r="C7" s="44"/>
      <c r="D7" s="44"/>
      <c r="E7" s="43"/>
      <c r="F7" s="7"/>
    </row>
    <row r="8" spans="1:15" ht="14.4" x14ac:dyDescent="0.2">
      <c r="A8" s="8" t="s">
        <v>38</v>
      </c>
      <c r="F8" s="7"/>
      <c r="M8" s="18" t="s">
        <v>36</v>
      </c>
    </row>
    <row r="9" spans="1:15" ht="14.4" x14ac:dyDescent="0.2">
      <c r="A9" s="8" t="s">
        <v>55</v>
      </c>
      <c r="F9" s="7"/>
      <c r="G9" s="26"/>
      <c r="I9" s="1" t="s">
        <v>24</v>
      </c>
      <c r="J9" s="34" t="s">
        <v>63</v>
      </c>
      <c r="K9" s="34" t="s">
        <v>63</v>
      </c>
      <c r="L9" s="26"/>
      <c r="M9" s="36">
        <v>3.45</v>
      </c>
      <c r="N9" s="25"/>
      <c r="O9" s="1" t="s">
        <v>24</v>
      </c>
    </row>
    <row r="10" spans="1:15" ht="32.4" x14ac:dyDescent="0.2">
      <c r="A10" s="16" t="s">
        <v>1</v>
      </c>
      <c r="B10" s="17" t="s">
        <v>0</v>
      </c>
      <c r="C10" s="18" t="s">
        <v>2</v>
      </c>
      <c r="D10" s="18" t="s">
        <v>4</v>
      </c>
      <c r="E10" s="19" t="s">
        <v>9</v>
      </c>
      <c r="F10" s="19" t="s">
        <v>40</v>
      </c>
      <c r="G10" s="18" t="s">
        <v>43</v>
      </c>
      <c r="H10" s="19" t="s">
        <v>58</v>
      </c>
      <c r="I10" s="19" t="s">
        <v>59</v>
      </c>
      <c r="J10" s="19" t="s">
        <v>62</v>
      </c>
      <c r="K10" s="19" t="s">
        <v>69</v>
      </c>
      <c r="L10" s="18" t="s">
        <v>44</v>
      </c>
      <c r="M10" s="19" t="s">
        <v>6</v>
      </c>
      <c r="N10" s="19" t="s">
        <v>61</v>
      </c>
      <c r="O10" s="19" t="s">
        <v>39</v>
      </c>
    </row>
    <row r="11" spans="1:15" x14ac:dyDescent="0.2">
      <c r="A11" s="13"/>
      <c r="B11" s="14"/>
      <c r="C11" s="15" t="s">
        <v>10</v>
      </c>
      <c r="D11" s="15" t="s">
        <v>11</v>
      </c>
      <c r="E11" s="15" t="s">
        <v>3</v>
      </c>
      <c r="F11" s="20" t="s">
        <v>28</v>
      </c>
      <c r="G11" s="20" t="s">
        <v>29</v>
      </c>
      <c r="H11" s="20" t="s">
        <v>30</v>
      </c>
      <c r="I11" s="20" t="s">
        <v>31</v>
      </c>
      <c r="J11" s="20" t="s">
        <v>32</v>
      </c>
      <c r="K11" s="20" t="s">
        <v>33</v>
      </c>
      <c r="L11" s="37" t="s">
        <v>66</v>
      </c>
      <c r="M11" s="20" t="s">
        <v>34</v>
      </c>
      <c r="N11" s="20" t="s">
        <v>35</v>
      </c>
      <c r="O11" s="20" t="s">
        <v>27</v>
      </c>
    </row>
    <row r="12" spans="1:15" x14ac:dyDescent="0.2">
      <c r="A12" s="22" t="s">
        <v>67</v>
      </c>
      <c r="B12" s="5" t="s">
        <v>12</v>
      </c>
      <c r="C12" s="23">
        <v>950</v>
      </c>
      <c r="D12" s="33">
        <v>0.99</v>
      </c>
      <c r="E12" s="3">
        <v>260179</v>
      </c>
      <c r="F12" s="27">
        <f>C12*$C$3</f>
        <v>0</v>
      </c>
      <c r="G12" s="27">
        <f>F12*(1.85-D12)</f>
        <v>0</v>
      </c>
      <c r="H12" s="29"/>
      <c r="I12" s="27">
        <f>E12*$C$5</f>
        <v>0</v>
      </c>
      <c r="J12" s="27"/>
      <c r="K12" s="27"/>
      <c r="L12" s="29">
        <f>E12*8.34</f>
        <v>2169892.86</v>
      </c>
      <c r="M12" s="11">
        <f>$M$9*E12</f>
        <v>897617.55</v>
      </c>
      <c r="N12" s="11"/>
      <c r="O12" s="12">
        <f>INT(SUM(F12:N12))</f>
        <v>3067510</v>
      </c>
    </row>
    <row r="13" spans="1:15" x14ac:dyDescent="0.2">
      <c r="A13" s="4"/>
      <c r="B13" s="5" t="s">
        <v>13</v>
      </c>
      <c r="C13" s="23">
        <v>950</v>
      </c>
      <c r="D13" s="33">
        <v>0.99</v>
      </c>
      <c r="E13" s="3">
        <v>255390</v>
      </c>
      <c r="F13" s="27">
        <f t="shared" ref="F13:F23" si="0">C13*$C$3</f>
        <v>0</v>
      </c>
      <c r="G13" s="27">
        <f t="shared" ref="G13:G23" si="1">F13*(1.85-D13)</f>
        <v>0</v>
      </c>
      <c r="H13" s="29"/>
      <c r="I13" s="27">
        <f t="shared" ref="I13:I14" si="2">E13*$C$5</f>
        <v>0</v>
      </c>
      <c r="J13" s="27"/>
      <c r="K13" s="27"/>
      <c r="L13" s="29">
        <f t="shared" ref="L13:L23" si="3">E13*8.34</f>
        <v>2129952.6</v>
      </c>
      <c r="M13" s="11">
        <f t="shared" ref="M13:M23" si="4">$M$9*E13</f>
        <v>881095.5</v>
      </c>
      <c r="N13" s="11"/>
      <c r="O13" s="12">
        <f t="shared" ref="O13:O23" si="5">INT(SUM(F13:N13))</f>
        <v>3011048</v>
      </c>
    </row>
    <row r="14" spans="1:15" x14ac:dyDescent="0.2">
      <c r="A14" s="4"/>
      <c r="B14" s="5" t="s">
        <v>14</v>
      </c>
      <c r="C14" s="23">
        <v>950</v>
      </c>
      <c r="D14" s="33">
        <v>0.99</v>
      </c>
      <c r="E14" s="3">
        <v>322138</v>
      </c>
      <c r="F14" s="27">
        <f t="shared" si="0"/>
        <v>0</v>
      </c>
      <c r="G14" s="27">
        <f t="shared" si="1"/>
        <v>0</v>
      </c>
      <c r="H14" s="29"/>
      <c r="I14" s="27">
        <f t="shared" si="2"/>
        <v>0</v>
      </c>
      <c r="J14" s="27"/>
      <c r="K14" s="27"/>
      <c r="L14" s="29">
        <f t="shared" si="3"/>
        <v>2686630.92</v>
      </c>
      <c r="M14" s="11">
        <f t="shared" si="4"/>
        <v>1111376.1000000001</v>
      </c>
      <c r="N14" s="11"/>
      <c r="O14" s="12">
        <f t="shared" si="5"/>
        <v>3798007</v>
      </c>
    </row>
    <row r="15" spans="1:15" x14ac:dyDescent="0.2">
      <c r="A15" s="4"/>
      <c r="B15" s="5" t="s">
        <v>15</v>
      </c>
      <c r="C15" s="23">
        <v>950</v>
      </c>
      <c r="D15" s="33">
        <v>0.99</v>
      </c>
      <c r="E15" s="3">
        <v>343812</v>
      </c>
      <c r="F15" s="27">
        <f t="shared" si="0"/>
        <v>0</v>
      </c>
      <c r="G15" s="27">
        <f t="shared" si="1"/>
        <v>0</v>
      </c>
      <c r="H15" s="27">
        <f>E15*$C$4</f>
        <v>0</v>
      </c>
      <c r="I15" s="29"/>
      <c r="J15" s="27"/>
      <c r="K15" s="27"/>
      <c r="L15" s="29">
        <f t="shared" si="3"/>
        <v>2867392.08</v>
      </c>
      <c r="M15" s="11">
        <f t="shared" si="4"/>
        <v>1186151.4000000001</v>
      </c>
      <c r="N15" s="11"/>
      <c r="O15" s="12">
        <f t="shared" si="5"/>
        <v>4053543</v>
      </c>
    </row>
    <row r="16" spans="1:15" x14ac:dyDescent="0.2">
      <c r="A16" s="4"/>
      <c r="B16" s="5" t="s">
        <v>16</v>
      </c>
      <c r="C16" s="23">
        <v>950</v>
      </c>
      <c r="D16" s="33">
        <v>0.99</v>
      </c>
      <c r="E16" s="3">
        <v>332968</v>
      </c>
      <c r="F16" s="27">
        <f t="shared" si="0"/>
        <v>0</v>
      </c>
      <c r="G16" s="27">
        <f t="shared" si="1"/>
        <v>0</v>
      </c>
      <c r="H16" s="27">
        <f t="shared" ref="H16:H17" si="6">E16*$C$4</f>
        <v>0</v>
      </c>
      <c r="I16" s="29"/>
      <c r="J16" s="27"/>
      <c r="K16" s="27"/>
      <c r="L16" s="29">
        <f t="shared" si="3"/>
        <v>2776953.12</v>
      </c>
      <c r="M16" s="11">
        <f t="shared" si="4"/>
        <v>1148739.6000000001</v>
      </c>
      <c r="N16" s="11"/>
      <c r="O16" s="12">
        <f t="shared" si="5"/>
        <v>3925692</v>
      </c>
    </row>
    <row r="17" spans="1:15" x14ac:dyDescent="0.2">
      <c r="A17" s="4"/>
      <c r="B17" s="5" t="s">
        <v>17</v>
      </c>
      <c r="C17" s="23">
        <v>950</v>
      </c>
      <c r="D17" s="33">
        <v>0.99</v>
      </c>
      <c r="E17" s="3">
        <v>273249</v>
      </c>
      <c r="F17" s="27">
        <f t="shared" si="0"/>
        <v>0</v>
      </c>
      <c r="G17" s="27">
        <f t="shared" si="1"/>
        <v>0</v>
      </c>
      <c r="H17" s="27">
        <f t="shared" si="6"/>
        <v>0</v>
      </c>
      <c r="I17" s="29"/>
      <c r="J17" s="27"/>
      <c r="K17" s="27"/>
      <c r="L17" s="29">
        <f t="shared" si="3"/>
        <v>2278896.66</v>
      </c>
      <c r="M17" s="11">
        <f t="shared" si="4"/>
        <v>942709.05</v>
      </c>
      <c r="N17" s="11"/>
      <c r="O17" s="12">
        <f t="shared" si="5"/>
        <v>3221605</v>
      </c>
    </row>
    <row r="18" spans="1:15" x14ac:dyDescent="0.2">
      <c r="A18" s="4"/>
      <c r="B18" s="5" t="s">
        <v>18</v>
      </c>
      <c r="C18" s="23">
        <v>950</v>
      </c>
      <c r="D18" s="33">
        <v>0.99</v>
      </c>
      <c r="E18" s="3">
        <v>309840</v>
      </c>
      <c r="F18" s="27">
        <f t="shared" si="0"/>
        <v>0</v>
      </c>
      <c r="G18" s="27">
        <f t="shared" si="1"/>
        <v>0</v>
      </c>
      <c r="H18" s="29"/>
      <c r="I18" s="27">
        <f t="shared" ref="I18:I23" si="7">E18*$C$5</f>
        <v>0</v>
      </c>
      <c r="J18" s="27"/>
      <c r="K18" s="27"/>
      <c r="L18" s="29">
        <f t="shared" si="3"/>
        <v>2584065.6</v>
      </c>
      <c r="M18" s="11">
        <f t="shared" si="4"/>
        <v>1068948</v>
      </c>
      <c r="N18" s="11"/>
      <c r="O18" s="12">
        <f t="shared" si="5"/>
        <v>3653013</v>
      </c>
    </row>
    <row r="19" spans="1:15" x14ac:dyDescent="0.2">
      <c r="A19" s="4"/>
      <c r="B19" s="5" t="s">
        <v>19</v>
      </c>
      <c r="C19" s="23">
        <v>950</v>
      </c>
      <c r="D19" s="33">
        <v>0.99</v>
      </c>
      <c r="E19" s="3">
        <v>249788</v>
      </c>
      <c r="F19" s="27">
        <f t="shared" si="0"/>
        <v>0</v>
      </c>
      <c r="G19" s="27">
        <f t="shared" si="1"/>
        <v>0</v>
      </c>
      <c r="H19" s="29"/>
      <c r="I19" s="27">
        <f t="shared" si="7"/>
        <v>0</v>
      </c>
      <c r="J19" s="27"/>
      <c r="K19" s="27"/>
      <c r="L19" s="29">
        <f t="shared" si="3"/>
        <v>2083231.92</v>
      </c>
      <c r="M19" s="11">
        <f t="shared" si="4"/>
        <v>861768.60000000009</v>
      </c>
      <c r="N19" s="11"/>
      <c r="O19" s="12">
        <f t="shared" si="5"/>
        <v>2945000</v>
      </c>
    </row>
    <row r="20" spans="1:15" x14ac:dyDescent="0.2">
      <c r="A20" s="4"/>
      <c r="B20" s="5" t="s">
        <v>20</v>
      </c>
      <c r="C20" s="23">
        <v>950</v>
      </c>
      <c r="D20" s="33">
        <v>0.99</v>
      </c>
      <c r="E20" s="3">
        <v>251252</v>
      </c>
      <c r="F20" s="27">
        <f t="shared" si="0"/>
        <v>0</v>
      </c>
      <c r="G20" s="27">
        <f t="shared" si="1"/>
        <v>0</v>
      </c>
      <c r="H20" s="29"/>
      <c r="I20" s="27">
        <f t="shared" si="7"/>
        <v>0</v>
      </c>
      <c r="J20" s="27"/>
      <c r="K20" s="27"/>
      <c r="L20" s="29">
        <f t="shared" si="3"/>
        <v>2095441.68</v>
      </c>
      <c r="M20" s="11">
        <f t="shared" si="4"/>
        <v>866819.4</v>
      </c>
      <c r="N20" s="11"/>
      <c r="O20" s="12">
        <f t="shared" si="5"/>
        <v>2962261</v>
      </c>
    </row>
    <row r="21" spans="1:15" x14ac:dyDescent="0.2">
      <c r="A21" s="22" t="s">
        <v>68</v>
      </c>
      <c r="B21" s="5" t="s">
        <v>21</v>
      </c>
      <c r="C21" s="23">
        <v>950</v>
      </c>
      <c r="D21" s="33">
        <v>0.99</v>
      </c>
      <c r="E21" s="3">
        <v>255651</v>
      </c>
      <c r="F21" s="27">
        <f t="shared" si="0"/>
        <v>0</v>
      </c>
      <c r="G21" s="27">
        <f t="shared" si="1"/>
        <v>0</v>
      </c>
      <c r="H21" s="29"/>
      <c r="I21" s="27">
        <f t="shared" si="7"/>
        <v>0</v>
      </c>
      <c r="J21" s="27"/>
      <c r="K21" s="27"/>
      <c r="L21" s="29">
        <f t="shared" si="3"/>
        <v>2132129.34</v>
      </c>
      <c r="M21" s="11">
        <f t="shared" si="4"/>
        <v>881995.95000000007</v>
      </c>
      <c r="N21" s="11"/>
      <c r="O21" s="12">
        <f t="shared" si="5"/>
        <v>3014125</v>
      </c>
    </row>
    <row r="22" spans="1:15" x14ac:dyDescent="0.2">
      <c r="A22" s="4"/>
      <c r="B22" s="5" t="s">
        <v>22</v>
      </c>
      <c r="C22" s="23">
        <v>950</v>
      </c>
      <c r="D22" s="33">
        <v>0.99</v>
      </c>
      <c r="E22" s="3">
        <v>243539</v>
      </c>
      <c r="F22" s="27">
        <f t="shared" si="0"/>
        <v>0</v>
      </c>
      <c r="G22" s="27">
        <f t="shared" si="1"/>
        <v>0</v>
      </c>
      <c r="H22" s="29"/>
      <c r="I22" s="27">
        <f t="shared" si="7"/>
        <v>0</v>
      </c>
      <c r="J22" s="27"/>
      <c r="K22" s="27"/>
      <c r="L22" s="29">
        <f t="shared" si="3"/>
        <v>2031115.26</v>
      </c>
      <c r="M22" s="11">
        <f t="shared" si="4"/>
        <v>840209.55</v>
      </c>
      <c r="N22" s="11"/>
      <c r="O22" s="12">
        <f t="shared" si="5"/>
        <v>2871324</v>
      </c>
    </row>
    <row r="23" spans="1:15" x14ac:dyDescent="0.2">
      <c r="A23" s="4"/>
      <c r="B23" s="5" t="s">
        <v>23</v>
      </c>
      <c r="C23" s="23">
        <v>950</v>
      </c>
      <c r="D23" s="33">
        <v>0.99</v>
      </c>
      <c r="E23" s="3">
        <v>266794</v>
      </c>
      <c r="F23" s="27">
        <f t="shared" si="0"/>
        <v>0</v>
      </c>
      <c r="G23" s="27">
        <f t="shared" si="1"/>
        <v>0</v>
      </c>
      <c r="H23" s="29"/>
      <c r="I23" s="27">
        <f t="shared" si="7"/>
        <v>0</v>
      </c>
      <c r="J23" s="27"/>
      <c r="K23" s="27"/>
      <c r="L23" s="29">
        <f t="shared" si="3"/>
        <v>2225061.96</v>
      </c>
      <c r="M23" s="11">
        <f t="shared" si="4"/>
        <v>920439.3</v>
      </c>
      <c r="N23" s="11"/>
      <c r="O23" s="12">
        <f t="shared" si="5"/>
        <v>3145501</v>
      </c>
    </row>
    <row r="24" spans="1:15" x14ac:dyDescent="0.2">
      <c r="D24" s="2" t="s">
        <v>5</v>
      </c>
      <c r="E24" s="3">
        <f>SUM(E12:E23)</f>
        <v>3364600</v>
      </c>
      <c r="F24" s="12">
        <f>SUM(F11:F23)</f>
        <v>0</v>
      </c>
      <c r="H24" s="30" t="s">
        <v>52</v>
      </c>
      <c r="I24" s="31" t="s">
        <v>53</v>
      </c>
      <c r="M24" s="30" t="s">
        <v>51</v>
      </c>
      <c r="N24" s="6" t="s">
        <v>5</v>
      </c>
      <c r="O24" s="12">
        <f>SUM(O12:O23)</f>
        <v>39668629</v>
      </c>
    </row>
    <row r="25" spans="1:15" ht="16.2" x14ac:dyDescent="0.2">
      <c r="F25" s="30" t="s">
        <v>54</v>
      </c>
      <c r="G25" s="35" t="s">
        <v>65</v>
      </c>
      <c r="I25" s="7"/>
      <c r="O25" s="9"/>
    </row>
    <row r="26" spans="1:15" ht="16.8" thickBot="1" x14ac:dyDescent="0.25">
      <c r="F26" s="30"/>
      <c r="G26" s="28"/>
      <c r="I26" s="7"/>
      <c r="O26" s="9"/>
    </row>
    <row r="27" spans="1:15" x14ac:dyDescent="0.2">
      <c r="A27" s="21" t="s">
        <v>48</v>
      </c>
      <c r="L27" s="50" t="s">
        <v>26</v>
      </c>
      <c r="M27" s="45" t="str">
        <f>IF(F24&gt;0,O24,"")</f>
        <v/>
      </c>
      <c r="N27" s="46"/>
    </row>
    <row r="28" spans="1:15" ht="13.8" thickBot="1" x14ac:dyDescent="0.25">
      <c r="A28" s="39" t="s">
        <v>7</v>
      </c>
      <c r="B28" s="40"/>
      <c r="C28" s="44"/>
      <c r="D28" s="44"/>
      <c r="E28" s="24" t="s">
        <v>41</v>
      </c>
      <c r="L28" s="51"/>
      <c r="M28" s="47"/>
      <c r="N28" s="48"/>
    </row>
    <row r="29" spans="1:15" ht="13.2" customHeight="1" x14ac:dyDescent="0.2">
      <c r="A29" s="41" t="s">
        <v>60</v>
      </c>
      <c r="B29" s="32" t="s">
        <v>46</v>
      </c>
      <c r="C29" s="44"/>
      <c r="D29" s="44"/>
      <c r="E29" s="49" t="s">
        <v>25</v>
      </c>
      <c r="L29" s="53" t="s">
        <v>42</v>
      </c>
      <c r="M29" s="45"/>
      <c r="N29" s="46"/>
    </row>
    <row r="30" spans="1:15" ht="13.8" thickBot="1" x14ac:dyDescent="0.25">
      <c r="A30" s="55"/>
      <c r="B30" s="32" t="s">
        <v>47</v>
      </c>
      <c r="C30" s="44"/>
      <c r="D30" s="44"/>
      <c r="E30" s="42"/>
      <c r="L30" s="54"/>
      <c r="M30" s="47"/>
      <c r="N30" s="48"/>
    </row>
    <row r="31" spans="1:15" x14ac:dyDescent="0.2">
      <c r="A31" s="56"/>
      <c r="B31" s="2"/>
      <c r="C31" s="39"/>
      <c r="D31" s="40"/>
      <c r="E31" s="43"/>
    </row>
  </sheetData>
  <mergeCells count="21">
    <mergeCell ref="A28:B28"/>
    <mergeCell ref="C28:D28"/>
    <mergeCell ref="C29:D29"/>
    <mergeCell ref="C30:D30"/>
    <mergeCell ref="A29:A31"/>
    <mergeCell ref="C31:D31"/>
    <mergeCell ref="M29:N30"/>
    <mergeCell ref="C7:D7"/>
    <mergeCell ref="E4:E7"/>
    <mergeCell ref="L27:L28"/>
    <mergeCell ref="J3:L3"/>
    <mergeCell ref="L29:L30"/>
    <mergeCell ref="M27:N28"/>
    <mergeCell ref="E29:E31"/>
    <mergeCell ref="M2:N2"/>
    <mergeCell ref="A3:B3"/>
    <mergeCell ref="A4:A7"/>
    <mergeCell ref="C3:D3"/>
    <mergeCell ref="C4:D4"/>
    <mergeCell ref="C5:D5"/>
    <mergeCell ref="C6:D6"/>
  </mergeCells>
  <phoneticPr fontId="1"/>
  <pageMargins left="0.51181102362204722" right="0.5118110236220472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積算内訳書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eigyou</dc:creator>
  <cp:lastModifiedBy>京都テルサ受付</cp:lastModifiedBy>
  <cp:lastPrinted>2022-11-02T05:34:55Z</cp:lastPrinted>
  <dcterms:created xsi:type="dcterms:W3CDTF">2016-01-21T04:51:00Z</dcterms:created>
  <dcterms:modified xsi:type="dcterms:W3CDTF">2022-11-09T06:04:44Z</dcterms:modified>
</cp:coreProperties>
</file>